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11 29 3644 Соломбала, Октябрьский, Северный, Ломоносовский\Лот № 1 Гагарина 8, Логинова 33\"/>
    </mc:Choice>
  </mc:AlternateContent>
  <bookViews>
    <workbookView xWindow="480" yWindow="180" windowWidth="27795" windowHeight="12525"/>
  </bookViews>
  <sheets>
    <sheet name="2-5 эт 2017" sheetId="1" r:id="rId1"/>
  </sheets>
  <definedNames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3" localSheetId="0">#REF!</definedName>
    <definedName name="Excel_BuiltIn_Print_Area_3">"$#ССЫЛ!.$A$1:$AJ$35"</definedName>
  </definedNames>
  <calcPr calcId="152511"/>
</workbook>
</file>

<file path=xl/calcChain.xml><?xml version="1.0" encoding="utf-8"?>
<calcChain xmlns="http://schemas.openxmlformats.org/spreadsheetml/2006/main">
  <c r="H38" i="1" l="1"/>
  <c r="F38" i="1"/>
  <c r="H37" i="1"/>
  <c r="G37" i="1"/>
  <c r="F37" i="1"/>
  <c r="E11" i="1" l="1"/>
  <c r="E12" i="1"/>
  <c r="E13" i="1"/>
  <c r="E14" i="1"/>
  <c r="E16" i="1"/>
  <c r="E17" i="1"/>
  <c r="E18" i="1"/>
  <c r="E19" i="1"/>
  <c r="E20" i="1"/>
  <c r="E21" i="1"/>
  <c r="E22" i="1"/>
  <c r="E23" i="1"/>
  <c r="E25" i="1"/>
  <c r="E26" i="1"/>
  <c r="E27" i="1"/>
  <c r="E28" i="1"/>
  <c r="E30" i="1"/>
  <c r="E31" i="1"/>
  <c r="E29" i="1" s="1"/>
  <c r="E32" i="1"/>
  <c r="E33" i="1"/>
  <c r="E34" i="1"/>
  <c r="E36" i="1"/>
  <c r="D36" i="1"/>
  <c r="D34" i="1"/>
  <c r="D33" i="1"/>
  <c r="D32" i="1"/>
  <c r="D31" i="1"/>
  <c r="D30" i="1"/>
  <c r="D28" i="1"/>
  <c r="D27" i="1"/>
  <c r="D26" i="1"/>
  <c r="D25" i="1"/>
  <c r="D23" i="1"/>
  <c r="D22" i="1"/>
  <c r="D21" i="1"/>
  <c r="D20" i="1"/>
  <c r="D19" i="1"/>
  <c r="D18" i="1"/>
  <c r="D17" i="1"/>
  <c r="D16" i="1"/>
  <c r="D14" i="1"/>
  <c r="D13" i="1"/>
  <c r="D12" i="1"/>
  <c r="D11" i="1"/>
  <c r="E15" i="1" l="1"/>
  <c r="E24" i="1"/>
  <c r="E10" i="1"/>
  <c r="D10" i="1"/>
  <c r="C10" i="1"/>
  <c r="C30" i="1" l="1"/>
  <c r="C28" i="1"/>
  <c r="C26" i="1"/>
  <c r="C17" i="1"/>
  <c r="C29" i="1" l="1"/>
  <c r="C24" i="1"/>
  <c r="C15" i="1"/>
  <c r="D29" i="1" l="1"/>
  <c r="D15" i="1"/>
  <c r="D24" i="1"/>
  <c r="D37" i="1" l="1"/>
  <c r="D39" i="1" s="1"/>
  <c r="E37" i="1"/>
  <c r="E39" i="1" s="1"/>
</calcChain>
</file>

<file path=xl/sharedStrings.xml><?xml version="1.0" encoding="utf-8"?>
<sst xmlns="http://schemas.openxmlformats.org/spreadsheetml/2006/main" count="65" uniqueCount="58">
  <si>
    <t>ПЕРЕЧЕНЬ</t>
  </si>
  <si>
    <t>обязательных работ и услуг по содержанию и ремонту общего имущества</t>
  </si>
  <si>
    <t>собственников помещений в многоквартирном доме</t>
  </si>
  <si>
    <t>Перечень обязательных работ, услуг</t>
  </si>
  <si>
    <t>Периодичность</t>
  </si>
  <si>
    <t>I. Содержание помещений общего пользования</t>
  </si>
  <si>
    <t>1. Подметание  полов во всех помещениях общего пользования</t>
  </si>
  <si>
    <t>2 раз(а) в неделю</t>
  </si>
  <si>
    <t>2. Влажная уборка полов во всех помещениях общего пользования</t>
  </si>
  <si>
    <t>1 раз(а) в неделю</t>
  </si>
  <si>
    <t>II. Уборка земельного участка, входящего в состав общего имущества многоквартирного дома</t>
  </si>
  <si>
    <t>3. Подметание земельного участка в летний период</t>
  </si>
  <si>
    <t>4. Уборка мусора с газона, очистка урн</t>
  </si>
  <si>
    <t>3 раз(а) в неделю</t>
  </si>
  <si>
    <t>5 раз(а) в неделю</t>
  </si>
  <si>
    <t>по необходимости</t>
  </si>
  <si>
    <t>7. Сдвижка и подметание снега при отсутствии снегопадов, с обработкой противоскользящими реагентами</t>
  </si>
  <si>
    <t>по мере необходимости. Начало работ не позднее _____ часов после начала снегопада</t>
  </si>
  <si>
    <t>III. Подготовка многоквартирного дома к сезонной эксплуатации</t>
  </si>
  <si>
    <t>10. Укрепление водосточных труб, колен и воронок, замена участков водостоков</t>
  </si>
  <si>
    <t>по мере необходимости раз(а) в год</t>
  </si>
  <si>
    <t>11. Сезонный осмотр конструкций здания</t>
  </si>
  <si>
    <t>2  раз(а) в год</t>
  </si>
  <si>
    <t xml:space="preserve">12.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</si>
  <si>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по мере необходимости в течение          (указать период устранения неисправности)</t>
  </si>
  <si>
    <t>1 раз(а) в год</t>
  </si>
  <si>
    <t>IV. Проведение технических осмотров и мелкий ремонт</t>
  </si>
  <si>
    <t>проверка исправности вытяжек 2  раз(а) в год. Проверка наличия тяги в дымовентиляционных каналах  1  раз(а) в год. Проверка заземления оболочки электрокабеля, замеры сопротивления 1 раз(а) в год.</t>
  </si>
  <si>
    <t>15. Текущий ремонт общего имущества</t>
  </si>
  <si>
    <t>по мере необходимости в течении года</t>
  </si>
  <si>
    <t>16. Аварийное обслуживание</t>
  </si>
  <si>
    <t>постоянно
на системах водоснабжения, теплоснабжения, газоснабжения, канализации, энергоснабжения</t>
  </si>
  <si>
    <t>17. Дератизация, дезинсекция</t>
  </si>
  <si>
    <t>4 раз(а) в год</t>
  </si>
  <si>
    <t>ежемесячно</t>
  </si>
  <si>
    <t>VI. ВДГО</t>
  </si>
  <si>
    <t>постоянно</t>
  </si>
  <si>
    <t>VI. Управленческие расходы</t>
  </si>
  <si>
    <t>Стоимость на 1 кв. м.общей площади жилого помещения  (руб./мес.) (размер платы в месяц на 1 кв. м.) с газоснабжением/без газоснабжения</t>
  </si>
  <si>
    <t>22. Обслуживание общедомовых приборов электроэнергии, отопления, водоснабжения</t>
  </si>
  <si>
    <t>3. Протирка плафонов, перил, дверей в помещениях общего пользования</t>
  </si>
  <si>
    <t>4. Протирка оконных переплетов и окон в помещениях общего пользования</t>
  </si>
  <si>
    <t>6. Очистка кровли от снега, сбивание сосулек</t>
  </si>
  <si>
    <t>9. Сдвижка и подметание снега при снегопаде, очистка территории</t>
  </si>
  <si>
    <t>8. Очистка придомовой территории механизированным способом от снега</t>
  </si>
  <si>
    <t xml:space="preserve">5. Уборка мусора на контейнерных площадках </t>
  </si>
  <si>
    <t>10. Вывоз твердых бытовых отходов, КГО</t>
  </si>
  <si>
    <t xml:space="preserve"> стоимость работ (размер платы) в руб. по многоквартирным домам</t>
  </si>
  <si>
    <t xml:space="preserve">5 этажные кирпичные  жилые дома </t>
  </si>
  <si>
    <t xml:space="preserve">14. Проведение технических осмотров и устранение незначительных неисправностей в системах вентиляции, дымоудаления, отопления, , электротехнических устройств, прочистка канализационныз лежаков, ремонт трубопровода, консервация и расконсервация системы отопления, осмотр и проверка изоляции электропроводки, замена выключателей. </t>
  </si>
  <si>
    <t>13. Осмотр и прочистка дымовентиляционных каналов, утепление, консервация и расконсервация системы отопления, ликвидация воздушных пробок, осмотр водопровода канализации систем горячего водоснабжения, регулировка системы отопления, промывка системы отопления, прочистка канализационного лежака.</t>
  </si>
  <si>
    <t>Общая годовая стоимость работ по многоквартирным домам</t>
  </si>
  <si>
    <t>Приложение № 2</t>
  </si>
  <si>
    <t xml:space="preserve"> извещению и документации </t>
  </si>
  <si>
    <t>о проведении открытого конкурса</t>
  </si>
  <si>
    <t xml:space="preserve">Лот № 1 Октябрьский территориальный округ </t>
  </si>
  <si>
    <t>ул. Логинова, д.33</t>
  </si>
  <si>
    <t>ул. Гагарина,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</si>
</sst>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/>
    <xf numFmtId="0" fontId="2" fillId="2" borderId="0" xfId="0" applyFont="1" applyFill="1" applyAlignment="1"/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0" fillId="0" borderId="0" xfId="0" applyFont="1"/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2" xfId="0" applyFont="1" applyBorder="1" applyAlignment="1">
      <alignment horizontal="left" vertical="center" wrapText="1"/>
    </xf>
    <xf numFmtId="4" fontId="9" fillId="0" borderId="3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4" fontId="10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/>
    </xf>
    <xf numFmtId="4" fontId="10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/>
    <xf numFmtId="2" fontId="6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/>
    <xf numFmtId="2" fontId="3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4" fillId="2" borderId="0" xfId="0" applyNumberFormat="1" applyFont="1" applyFill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/>
    <xf numFmtId="4" fontId="13" fillId="2" borderId="0" xfId="0" applyNumberFormat="1" applyFont="1" applyFill="1" applyAlignment="1"/>
    <xf numFmtId="0" fontId="13" fillId="2" borderId="0" xfId="0" applyFont="1" applyFill="1" applyAlignment="1"/>
    <xf numFmtId="4" fontId="13" fillId="0" borderId="0" xfId="0" applyNumberFormat="1" applyFont="1" applyAlignment="1"/>
    <xf numFmtId="4" fontId="13" fillId="0" borderId="0" xfId="0" applyNumberFormat="1" applyFont="1" applyBorder="1" applyAlignment="1"/>
    <xf numFmtId="0" fontId="13" fillId="0" borderId="0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4" fillId="2" borderId="0" xfId="0" applyNumberFormat="1" applyFont="1" applyFill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67"/>
  <sheetViews>
    <sheetView tabSelected="1" topLeftCell="A28" zoomScale="80" zoomScaleNormal="80" workbookViewId="0">
      <selection activeCell="F32" sqref="F32:K43"/>
    </sheetView>
  </sheetViews>
  <sheetFormatPr defaultRowHeight="12.75" x14ac:dyDescent="0.2"/>
  <cols>
    <col min="1" max="1" width="81" style="18" customWidth="1"/>
    <col min="2" max="2" width="29.7109375" style="1" customWidth="1"/>
    <col min="3" max="3" width="24.7109375" style="1" customWidth="1"/>
    <col min="4" max="4" width="31.28515625" style="1" customWidth="1"/>
    <col min="5" max="5" width="26" style="1" customWidth="1"/>
    <col min="6" max="6" width="14.28515625" style="1" customWidth="1"/>
    <col min="7" max="7" width="10.85546875" style="1" bestFit="1" customWidth="1"/>
    <col min="8" max="8" width="14.28515625" style="1" customWidth="1"/>
    <col min="9" max="151" width="9.140625" style="1"/>
    <col min="255" max="255" width="20.7109375" customWidth="1"/>
    <col min="256" max="256" width="24.140625" customWidth="1"/>
    <col min="257" max="257" width="16.28515625" customWidth="1"/>
    <col min="258" max="258" width="19.5703125" customWidth="1"/>
    <col min="259" max="259" width="12.7109375" customWidth="1"/>
    <col min="260" max="260" width="4.7109375" customWidth="1"/>
    <col min="261" max="262" width="14.28515625" customWidth="1"/>
    <col min="263" max="263" width="10.85546875" bestFit="1" customWidth="1"/>
    <col min="511" max="511" width="20.7109375" customWidth="1"/>
    <col min="512" max="512" width="24.140625" customWidth="1"/>
    <col min="513" max="513" width="16.28515625" customWidth="1"/>
    <col min="514" max="514" width="19.5703125" customWidth="1"/>
    <col min="515" max="515" width="12.7109375" customWidth="1"/>
    <col min="516" max="516" width="4.7109375" customWidth="1"/>
    <col min="517" max="518" width="14.28515625" customWidth="1"/>
    <col min="519" max="519" width="10.85546875" bestFit="1" customWidth="1"/>
    <col min="767" max="767" width="20.7109375" customWidth="1"/>
    <col min="768" max="768" width="24.140625" customWidth="1"/>
    <col min="769" max="769" width="16.28515625" customWidth="1"/>
    <col min="770" max="770" width="19.5703125" customWidth="1"/>
    <col min="771" max="771" width="12.7109375" customWidth="1"/>
    <col min="772" max="772" width="4.7109375" customWidth="1"/>
    <col min="773" max="774" width="14.28515625" customWidth="1"/>
    <col min="775" max="775" width="10.85546875" bestFit="1" customWidth="1"/>
    <col min="1023" max="1023" width="20.7109375" customWidth="1"/>
    <col min="1024" max="1024" width="24.140625" customWidth="1"/>
    <col min="1025" max="1025" width="16.28515625" customWidth="1"/>
    <col min="1026" max="1026" width="19.5703125" customWidth="1"/>
    <col min="1027" max="1027" width="12.7109375" customWidth="1"/>
    <col min="1028" max="1028" width="4.7109375" customWidth="1"/>
    <col min="1029" max="1030" width="14.28515625" customWidth="1"/>
    <col min="1031" max="1031" width="10.85546875" bestFit="1" customWidth="1"/>
    <col min="1279" max="1279" width="20.7109375" customWidth="1"/>
    <col min="1280" max="1280" width="24.140625" customWidth="1"/>
    <col min="1281" max="1281" width="16.28515625" customWidth="1"/>
    <col min="1282" max="1282" width="19.5703125" customWidth="1"/>
    <col min="1283" max="1283" width="12.7109375" customWidth="1"/>
    <col min="1284" max="1284" width="4.7109375" customWidth="1"/>
    <col min="1285" max="1286" width="14.28515625" customWidth="1"/>
    <col min="1287" max="1287" width="10.85546875" bestFit="1" customWidth="1"/>
    <col min="1535" max="1535" width="20.7109375" customWidth="1"/>
    <col min="1536" max="1536" width="24.140625" customWidth="1"/>
    <col min="1537" max="1537" width="16.28515625" customWidth="1"/>
    <col min="1538" max="1538" width="19.5703125" customWidth="1"/>
    <col min="1539" max="1539" width="12.7109375" customWidth="1"/>
    <col min="1540" max="1540" width="4.7109375" customWidth="1"/>
    <col min="1541" max="1542" width="14.28515625" customWidth="1"/>
    <col min="1543" max="1543" width="10.85546875" bestFit="1" customWidth="1"/>
    <col min="1791" max="1791" width="20.7109375" customWidth="1"/>
    <col min="1792" max="1792" width="24.140625" customWidth="1"/>
    <col min="1793" max="1793" width="16.28515625" customWidth="1"/>
    <col min="1794" max="1794" width="19.5703125" customWidth="1"/>
    <col min="1795" max="1795" width="12.7109375" customWidth="1"/>
    <col min="1796" max="1796" width="4.7109375" customWidth="1"/>
    <col min="1797" max="1798" width="14.28515625" customWidth="1"/>
    <col min="1799" max="1799" width="10.85546875" bestFit="1" customWidth="1"/>
    <col min="2047" max="2047" width="20.7109375" customWidth="1"/>
    <col min="2048" max="2048" width="24.140625" customWidth="1"/>
    <col min="2049" max="2049" width="16.28515625" customWidth="1"/>
    <col min="2050" max="2050" width="19.5703125" customWidth="1"/>
    <col min="2051" max="2051" width="12.7109375" customWidth="1"/>
    <col min="2052" max="2052" width="4.7109375" customWidth="1"/>
    <col min="2053" max="2054" width="14.28515625" customWidth="1"/>
    <col min="2055" max="2055" width="10.85546875" bestFit="1" customWidth="1"/>
    <col min="2303" max="2303" width="20.7109375" customWidth="1"/>
    <col min="2304" max="2304" width="24.140625" customWidth="1"/>
    <col min="2305" max="2305" width="16.28515625" customWidth="1"/>
    <col min="2306" max="2306" width="19.5703125" customWidth="1"/>
    <col min="2307" max="2307" width="12.7109375" customWidth="1"/>
    <col min="2308" max="2308" width="4.7109375" customWidth="1"/>
    <col min="2309" max="2310" width="14.28515625" customWidth="1"/>
    <col min="2311" max="2311" width="10.85546875" bestFit="1" customWidth="1"/>
    <col min="2559" max="2559" width="20.7109375" customWidth="1"/>
    <col min="2560" max="2560" width="24.140625" customWidth="1"/>
    <col min="2561" max="2561" width="16.28515625" customWidth="1"/>
    <col min="2562" max="2562" width="19.5703125" customWidth="1"/>
    <col min="2563" max="2563" width="12.7109375" customWidth="1"/>
    <col min="2564" max="2564" width="4.7109375" customWidth="1"/>
    <col min="2565" max="2566" width="14.28515625" customWidth="1"/>
    <col min="2567" max="2567" width="10.85546875" bestFit="1" customWidth="1"/>
    <col min="2815" max="2815" width="20.7109375" customWidth="1"/>
    <col min="2816" max="2816" width="24.140625" customWidth="1"/>
    <col min="2817" max="2817" width="16.28515625" customWidth="1"/>
    <col min="2818" max="2818" width="19.5703125" customWidth="1"/>
    <col min="2819" max="2819" width="12.7109375" customWidth="1"/>
    <col min="2820" max="2820" width="4.7109375" customWidth="1"/>
    <col min="2821" max="2822" width="14.28515625" customWidth="1"/>
    <col min="2823" max="2823" width="10.85546875" bestFit="1" customWidth="1"/>
    <col min="3071" max="3071" width="20.7109375" customWidth="1"/>
    <col min="3072" max="3072" width="24.140625" customWidth="1"/>
    <col min="3073" max="3073" width="16.28515625" customWidth="1"/>
    <col min="3074" max="3074" width="19.5703125" customWidth="1"/>
    <col min="3075" max="3075" width="12.7109375" customWidth="1"/>
    <col min="3076" max="3076" width="4.7109375" customWidth="1"/>
    <col min="3077" max="3078" width="14.28515625" customWidth="1"/>
    <col min="3079" max="3079" width="10.85546875" bestFit="1" customWidth="1"/>
    <col min="3327" max="3327" width="20.7109375" customWidth="1"/>
    <col min="3328" max="3328" width="24.140625" customWidth="1"/>
    <col min="3329" max="3329" width="16.28515625" customWidth="1"/>
    <col min="3330" max="3330" width="19.5703125" customWidth="1"/>
    <col min="3331" max="3331" width="12.7109375" customWidth="1"/>
    <col min="3332" max="3332" width="4.7109375" customWidth="1"/>
    <col min="3333" max="3334" width="14.28515625" customWidth="1"/>
    <col min="3335" max="3335" width="10.85546875" bestFit="1" customWidth="1"/>
    <col min="3583" max="3583" width="20.7109375" customWidth="1"/>
    <col min="3584" max="3584" width="24.140625" customWidth="1"/>
    <col min="3585" max="3585" width="16.28515625" customWidth="1"/>
    <col min="3586" max="3586" width="19.5703125" customWidth="1"/>
    <col min="3587" max="3587" width="12.7109375" customWidth="1"/>
    <col min="3588" max="3588" width="4.7109375" customWidth="1"/>
    <col min="3589" max="3590" width="14.28515625" customWidth="1"/>
    <col min="3591" max="3591" width="10.85546875" bestFit="1" customWidth="1"/>
    <col min="3839" max="3839" width="20.7109375" customWidth="1"/>
    <col min="3840" max="3840" width="24.140625" customWidth="1"/>
    <col min="3841" max="3841" width="16.28515625" customWidth="1"/>
    <col min="3842" max="3842" width="19.5703125" customWidth="1"/>
    <col min="3843" max="3843" width="12.7109375" customWidth="1"/>
    <col min="3844" max="3844" width="4.7109375" customWidth="1"/>
    <col min="3845" max="3846" width="14.28515625" customWidth="1"/>
    <col min="3847" max="3847" width="10.85546875" bestFit="1" customWidth="1"/>
    <col min="4095" max="4095" width="20.7109375" customWidth="1"/>
    <col min="4096" max="4096" width="24.140625" customWidth="1"/>
    <col min="4097" max="4097" width="16.28515625" customWidth="1"/>
    <col min="4098" max="4098" width="19.5703125" customWidth="1"/>
    <col min="4099" max="4099" width="12.7109375" customWidth="1"/>
    <col min="4100" max="4100" width="4.7109375" customWidth="1"/>
    <col min="4101" max="4102" width="14.28515625" customWidth="1"/>
    <col min="4103" max="4103" width="10.85546875" bestFit="1" customWidth="1"/>
    <col min="4351" max="4351" width="20.7109375" customWidth="1"/>
    <col min="4352" max="4352" width="24.140625" customWidth="1"/>
    <col min="4353" max="4353" width="16.28515625" customWidth="1"/>
    <col min="4354" max="4354" width="19.5703125" customWidth="1"/>
    <col min="4355" max="4355" width="12.7109375" customWidth="1"/>
    <col min="4356" max="4356" width="4.7109375" customWidth="1"/>
    <col min="4357" max="4358" width="14.28515625" customWidth="1"/>
    <col min="4359" max="4359" width="10.85546875" bestFit="1" customWidth="1"/>
    <col min="4607" max="4607" width="20.7109375" customWidth="1"/>
    <col min="4608" max="4608" width="24.140625" customWidth="1"/>
    <col min="4609" max="4609" width="16.28515625" customWidth="1"/>
    <col min="4610" max="4610" width="19.5703125" customWidth="1"/>
    <col min="4611" max="4611" width="12.7109375" customWidth="1"/>
    <col min="4612" max="4612" width="4.7109375" customWidth="1"/>
    <col min="4613" max="4614" width="14.28515625" customWidth="1"/>
    <col min="4615" max="4615" width="10.85546875" bestFit="1" customWidth="1"/>
    <col min="4863" max="4863" width="20.7109375" customWidth="1"/>
    <col min="4864" max="4864" width="24.140625" customWidth="1"/>
    <col min="4865" max="4865" width="16.28515625" customWidth="1"/>
    <col min="4866" max="4866" width="19.5703125" customWidth="1"/>
    <col min="4867" max="4867" width="12.7109375" customWidth="1"/>
    <col min="4868" max="4868" width="4.7109375" customWidth="1"/>
    <col min="4869" max="4870" width="14.28515625" customWidth="1"/>
    <col min="4871" max="4871" width="10.85546875" bestFit="1" customWidth="1"/>
    <col min="5119" max="5119" width="20.7109375" customWidth="1"/>
    <col min="5120" max="5120" width="24.140625" customWidth="1"/>
    <col min="5121" max="5121" width="16.28515625" customWidth="1"/>
    <col min="5122" max="5122" width="19.5703125" customWidth="1"/>
    <col min="5123" max="5123" width="12.7109375" customWidth="1"/>
    <col min="5124" max="5124" width="4.7109375" customWidth="1"/>
    <col min="5125" max="5126" width="14.28515625" customWidth="1"/>
    <col min="5127" max="5127" width="10.85546875" bestFit="1" customWidth="1"/>
    <col min="5375" max="5375" width="20.7109375" customWidth="1"/>
    <col min="5376" max="5376" width="24.140625" customWidth="1"/>
    <col min="5377" max="5377" width="16.28515625" customWidth="1"/>
    <col min="5378" max="5378" width="19.5703125" customWidth="1"/>
    <col min="5379" max="5379" width="12.7109375" customWidth="1"/>
    <col min="5380" max="5380" width="4.7109375" customWidth="1"/>
    <col min="5381" max="5382" width="14.28515625" customWidth="1"/>
    <col min="5383" max="5383" width="10.85546875" bestFit="1" customWidth="1"/>
    <col min="5631" max="5631" width="20.7109375" customWidth="1"/>
    <col min="5632" max="5632" width="24.140625" customWidth="1"/>
    <col min="5633" max="5633" width="16.28515625" customWidth="1"/>
    <col min="5634" max="5634" width="19.5703125" customWidth="1"/>
    <col min="5635" max="5635" width="12.7109375" customWidth="1"/>
    <col min="5636" max="5636" width="4.7109375" customWidth="1"/>
    <col min="5637" max="5638" width="14.28515625" customWidth="1"/>
    <col min="5639" max="5639" width="10.85546875" bestFit="1" customWidth="1"/>
    <col min="5887" max="5887" width="20.7109375" customWidth="1"/>
    <col min="5888" max="5888" width="24.140625" customWidth="1"/>
    <col min="5889" max="5889" width="16.28515625" customWidth="1"/>
    <col min="5890" max="5890" width="19.5703125" customWidth="1"/>
    <col min="5891" max="5891" width="12.7109375" customWidth="1"/>
    <col min="5892" max="5892" width="4.7109375" customWidth="1"/>
    <col min="5893" max="5894" width="14.28515625" customWidth="1"/>
    <col min="5895" max="5895" width="10.85546875" bestFit="1" customWidth="1"/>
    <col min="6143" max="6143" width="20.7109375" customWidth="1"/>
    <col min="6144" max="6144" width="24.140625" customWidth="1"/>
    <col min="6145" max="6145" width="16.28515625" customWidth="1"/>
    <col min="6146" max="6146" width="19.5703125" customWidth="1"/>
    <col min="6147" max="6147" width="12.7109375" customWidth="1"/>
    <col min="6148" max="6148" width="4.7109375" customWidth="1"/>
    <col min="6149" max="6150" width="14.28515625" customWidth="1"/>
    <col min="6151" max="6151" width="10.85546875" bestFit="1" customWidth="1"/>
    <col min="6399" max="6399" width="20.7109375" customWidth="1"/>
    <col min="6400" max="6400" width="24.140625" customWidth="1"/>
    <col min="6401" max="6401" width="16.28515625" customWidth="1"/>
    <col min="6402" max="6402" width="19.5703125" customWidth="1"/>
    <col min="6403" max="6403" width="12.7109375" customWidth="1"/>
    <col min="6404" max="6404" width="4.7109375" customWidth="1"/>
    <col min="6405" max="6406" width="14.28515625" customWidth="1"/>
    <col min="6407" max="6407" width="10.85546875" bestFit="1" customWidth="1"/>
    <col min="6655" max="6655" width="20.7109375" customWidth="1"/>
    <col min="6656" max="6656" width="24.140625" customWidth="1"/>
    <col min="6657" max="6657" width="16.28515625" customWidth="1"/>
    <col min="6658" max="6658" width="19.5703125" customWidth="1"/>
    <col min="6659" max="6659" width="12.7109375" customWidth="1"/>
    <col min="6660" max="6660" width="4.7109375" customWidth="1"/>
    <col min="6661" max="6662" width="14.28515625" customWidth="1"/>
    <col min="6663" max="6663" width="10.85546875" bestFit="1" customWidth="1"/>
    <col min="6911" max="6911" width="20.7109375" customWidth="1"/>
    <col min="6912" max="6912" width="24.140625" customWidth="1"/>
    <col min="6913" max="6913" width="16.28515625" customWidth="1"/>
    <col min="6914" max="6914" width="19.5703125" customWidth="1"/>
    <col min="6915" max="6915" width="12.7109375" customWidth="1"/>
    <col min="6916" max="6916" width="4.7109375" customWidth="1"/>
    <col min="6917" max="6918" width="14.28515625" customWidth="1"/>
    <col min="6919" max="6919" width="10.85546875" bestFit="1" customWidth="1"/>
    <col min="7167" max="7167" width="20.7109375" customWidth="1"/>
    <col min="7168" max="7168" width="24.140625" customWidth="1"/>
    <col min="7169" max="7169" width="16.28515625" customWidth="1"/>
    <col min="7170" max="7170" width="19.5703125" customWidth="1"/>
    <col min="7171" max="7171" width="12.7109375" customWidth="1"/>
    <col min="7172" max="7172" width="4.7109375" customWidth="1"/>
    <col min="7173" max="7174" width="14.28515625" customWidth="1"/>
    <col min="7175" max="7175" width="10.85546875" bestFit="1" customWidth="1"/>
    <col min="7423" max="7423" width="20.7109375" customWidth="1"/>
    <col min="7424" max="7424" width="24.140625" customWidth="1"/>
    <col min="7425" max="7425" width="16.28515625" customWidth="1"/>
    <col min="7426" max="7426" width="19.5703125" customWidth="1"/>
    <col min="7427" max="7427" width="12.7109375" customWidth="1"/>
    <col min="7428" max="7428" width="4.7109375" customWidth="1"/>
    <col min="7429" max="7430" width="14.28515625" customWidth="1"/>
    <col min="7431" max="7431" width="10.85546875" bestFit="1" customWidth="1"/>
    <col min="7679" max="7679" width="20.7109375" customWidth="1"/>
    <col min="7680" max="7680" width="24.140625" customWidth="1"/>
    <col min="7681" max="7681" width="16.28515625" customWidth="1"/>
    <col min="7682" max="7682" width="19.5703125" customWidth="1"/>
    <col min="7683" max="7683" width="12.7109375" customWidth="1"/>
    <col min="7684" max="7684" width="4.7109375" customWidth="1"/>
    <col min="7685" max="7686" width="14.28515625" customWidth="1"/>
    <col min="7687" max="7687" width="10.85546875" bestFit="1" customWidth="1"/>
    <col min="7935" max="7935" width="20.7109375" customWidth="1"/>
    <col min="7936" max="7936" width="24.140625" customWidth="1"/>
    <col min="7937" max="7937" width="16.28515625" customWidth="1"/>
    <col min="7938" max="7938" width="19.5703125" customWidth="1"/>
    <col min="7939" max="7939" width="12.7109375" customWidth="1"/>
    <col min="7940" max="7940" width="4.7109375" customWidth="1"/>
    <col min="7941" max="7942" width="14.28515625" customWidth="1"/>
    <col min="7943" max="7943" width="10.85546875" bestFit="1" customWidth="1"/>
    <col min="8191" max="8191" width="20.7109375" customWidth="1"/>
    <col min="8192" max="8192" width="24.140625" customWidth="1"/>
    <col min="8193" max="8193" width="16.28515625" customWidth="1"/>
    <col min="8194" max="8194" width="19.5703125" customWidth="1"/>
    <col min="8195" max="8195" width="12.7109375" customWidth="1"/>
    <col min="8196" max="8196" width="4.7109375" customWidth="1"/>
    <col min="8197" max="8198" width="14.28515625" customWidth="1"/>
    <col min="8199" max="8199" width="10.85546875" bestFit="1" customWidth="1"/>
    <col min="8447" max="8447" width="20.7109375" customWidth="1"/>
    <col min="8448" max="8448" width="24.140625" customWidth="1"/>
    <col min="8449" max="8449" width="16.28515625" customWidth="1"/>
    <col min="8450" max="8450" width="19.5703125" customWidth="1"/>
    <col min="8451" max="8451" width="12.7109375" customWidth="1"/>
    <col min="8452" max="8452" width="4.7109375" customWidth="1"/>
    <col min="8453" max="8454" width="14.28515625" customWidth="1"/>
    <col min="8455" max="8455" width="10.85546875" bestFit="1" customWidth="1"/>
    <col min="8703" max="8703" width="20.7109375" customWidth="1"/>
    <col min="8704" max="8704" width="24.140625" customWidth="1"/>
    <col min="8705" max="8705" width="16.28515625" customWidth="1"/>
    <col min="8706" max="8706" width="19.5703125" customWidth="1"/>
    <col min="8707" max="8707" width="12.7109375" customWidth="1"/>
    <col min="8708" max="8708" width="4.7109375" customWidth="1"/>
    <col min="8709" max="8710" width="14.28515625" customWidth="1"/>
    <col min="8711" max="8711" width="10.85546875" bestFit="1" customWidth="1"/>
    <col min="8959" max="8959" width="20.7109375" customWidth="1"/>
    <col min="8960" max="8960" width="24.140625" customWidth="1"/>
    <col min="8961" max="8961" width="16.28515625" customWidth="1"/>
    <col min="8962" max="8962" width="19.5703125" customWidth="1"/>
    <col min="8963" max="8963" width="12.7109375" customWidth="1"/>
    <col min="8964" max="8964" width="4.7109375" customWidth="1"/>
    <col min="8965" max="8966" width="14.28515625" customWidth="1"/>
    <col min="8967" max="8967" width="10.85546875" bestFit="1" customWidth="1"/>
    <col min="9215" max="9215" width="20.7109375" customWidth="1"/>
    <col min="9216" max="9216" width="24.140625" customWidth="1"/>
    <col min="9217" max="9217" width="16.28515625" customWidth="1"/>
    <col min="9218" max="9218" width="19.5703125" customWidth="1"/>
    <col min="9219" max="9219" width="12.7109375" customWidth="1"/>
    <col min="9220" max="9220" width="4.7109375" customWidth="1"/>
    <col min="9221" max="9222" width="14.28515625" customWidth="1"/>
    <col min="9223" max="9223" width="10.85546875" bestFit="1" customWidth="1"/>
    <col min="9471" max="9471" width="20.7109375" customWidth="1"/>
    <col min="9472" max="9472" width="24.140625" customWidth="1"/>
    <col min="9473" max="9473" width="16.28515625" customWidth="1"/>
    <col min="9474" max="9474" width="19.5703125" customWidth="1"/>
    <col min="9475" max="9475" width="12.7109375" customWidth="1"/>
    <col min="9476" max="9476" width="4.7109375" customWidth="1"/>
    <col min="9477" max="9478" width="14.28515625" customWidth="1"/>
    <col min="9479" max="9479" width="10.85546875" bestFit="1" customWidth="1"/>
    <col min="9727" max="9727" width="20.7109375" customWidth="1"/>
    <col min="9728" max="9728" width="24.140625" customWidth="1"/>
    <col min="9729" max="9729" width="16.28515625" customWidth="1"/>
    <col min="9730" max="9730" width="19.5703125" customWidth="1"/>
    <col min="9731" max="9731" width="12.7109375" customWidth="1"/>
    <col min="9732" max="9732" width="4.7109375" customWidth="1"/>
    <col min="9733" max="9734" width="14.28515625" customWidth="1"/>
    <col min="9735" max="9735" width="10.85546875" bestFit="1" customWidth="1"/>
    <col min="9983" max="9983" width="20.7109375" customWidth="1"/>
    <col min="9984" max="9984" width="24.140625" customWidth="1"/>
    <col min="9985" max="9985" width="16.28515625" customWidth="1"/>
    <col min="9986" max="9986" width="19.5703125" customWidth="1"/>
    <col min="9987" max="9987" width="12.7109375" customWidth="1"/>
    <col min="9988" max="9988" width="4.7109375" customWidth="1"/>
    <col min="9989" max="9990" width="14.28515625" customWidth="1"/>
    <col min="9991" max="9991" width="10.85546875" bestFit="1" customWidth="1"/>
    <col min="10239" max="10239" width="20.7109375" customWidth="1"/>
    <col min="10240" max="10240" width="24.140625" customWidth="1"/>
    <col min="10241" max="10241" width="16.28515625" customWidth="1"/>
    <col min="10242" max="10242" width="19.5703125" customWidth="1"/>
    <col min="10243" max="10243" width="12.7109375" customWidth="1"/>
    <col min="10244" max="10244" width="4.7109375" customWidth="1"/>
    <col min="10245" max="10246" width="14.28515625" customWidth="1"/>
    <col min="10247" max="10247" width="10.85546875" bestFit="1" customWidth="1"/>
    <col min="10495" max="10495" width="20.7109375" customWidth="1"/>
    <col min="10496" max="10496" width="24.140625" customWidth="1"/>
    <col min="10497" max="10497" width="16.28515625" customWidth="1"/>
    <col min="10498" max="10498" width="19.5703125" customWidth="1"/>
    <col min="10499" max="10499" width="12.7109375" customWidth="1"/>
    <col min="10500" max="10500" width="4.7109375" customWidth="1"/>
    <col min="10501" max="10502" width="14.28515625" customWidth="1"/>
    <col min="10503" max="10503" width="10.85546875" bestFit="1" customWidth="1"/>
    <col min="10751" max="10751" width="20.7109375" customWidth="1"/>
    <col min="10752" max="10752" width="24.140625" customWidth="1"/>
    <col min="10753" max="10753" width="16.28515625" customWidth="1"/>
    <col min="10754" max="10754" width="19.5703125" customWidth="1"/>
    <col min="10755" max="10755" width="12.7109375" customWidth="1"/>
    <col min="10756" max="10756" width="4.7109375" customWidth="1"/>
    <col min="10757" max="10758" width="14.28515625" customWidth="1"/>
    <col min="10759" max="10759" width="10.85546875" bestFit="1" customWidth="1"/>
    <col min="11007" max="11007" width="20.7109375" customWidth="1"/>
    <col min="11008" max="11008" width="24.140625" customWidth="1"/>
    <col min="11009" max="11009" width="16.28515625" customWidth="1"/>
    <col min="11010" max="11010" width="19.5703125" customWidth="1"/>
    <col min="11011" max="11011" width="12.7109375" customWidth="1"/>
    <col min="11012" max="11012" width="4.7109375" customWidth="1"/>
    <col min="11013" max="11014" width="14.28515625" customWidth="1"/>
    <col min="11015" max="11015" width="10.85546875" bestFit="1" customWidth="1"/>
    <col min="11263" max="11263" width="20.7109375" customWidth="1"/>
    <col min="11264" max="11264" width="24.140625" customWidth="1"/>
    <col min="11265" max="11265" width="16.28515625" customWidth="1"/>
    <col min="11266" max="11266" width="19.5703125" customWidth="1"/>
    <col min="11267" max="11267" width="12.7109375" customWidth="1"/>
    <col min="11268" max="11268" width="4.7109375" customWidth="1"/>
    <col min="11269" max="11270" width="14.28515625" customWidth="1"/>
    <col min="11271" max="11271" width="10.85546875" bestFit="1" customWidth="1"/>
    <col min="11519" max="11519" width="20.7109375" customWidth="1"/>
    <col min="11520" max="11520" width="24.140625" customWidth="1"/>
    <col min="11521" max="11521" width="16.28515625" customWidth="1"/>
    <col min="11522" max="11522" width="19.5703125" customWidth="1"/>
    <col min="11523" max="11523" width="12.7109375" customWidth="1"/>
    <col min="11524" max="11524" width="4.7109375" customWidth="1"/>
    <col min="11525" max="11526" width="14.28515625" customWidth="1"/>
    <col min="11527" max="11527" width="10.85546875" bestFit="1" customWidth="1"/>
    <col min="11775" max="11775" width="20.7109375" customWidth="1"/>
    <col min="11776" max="11776" width="24.140625" customWidth="1"/>
    <col min="11777" max="11777" width="16.28515625" customWidth="1"/>
    <col min="11778" max="11778" width="19.5703125" customWidth="1"/>
    <col min="11779" max="11779" width="12.7109375" customWidth="1"/>
    <col min="11780" max="11780" width="4.7109375" customWidth="1"/>
    <col min="11781" max="11782" width="14.28515625" customWidth="1"/>
    <col min="11783" max="11783" width="10.85546875" bestFit="1" customWidth="1"/>
    <col min="12031" max="12031" width="20.7109375" customWidth="1"/>
    <col min="12032" max="12032" width="24.140625" customWidth="1"/>
    <col min="12033" max="12033" width="16.28515625" customWidth="1"/>
    <col min="12034" max="12034" width="19.5703125" customWidth="1"/>
    <col min="12035" max="12035" width="12.7109375" customWidth="1"/>
    <col min="12036" max="12036" width="4.7109375" customWidth="1"/>
    <col min="12037" max="12038" width="14.28515625" customWidth="1"/>
    <col min="12039" max="12039" width="10.85546875" bestFit="1" customWidth="1"/>
    <col min="12287" max="12287" width="20.7109375" customWidth="1"/>
    <col min="12288" max="12288" width="24.140625" customWidth="1"/>
    <col min="12289" max="12289" width="16.28515625" customWidth="1"/>
    <col min="12290" max="12290" width="19.5703125" customWidth="1"/>
    <col min="12291" max="12291" width="12.7109375" customWidth="1"/>
    <col min="12292" max="12292" width="4.7109375" customWidth="1"/>
    <col min="12293" max="12294" width="14.28515625" customWidth="1"/>
    <col min="12295" max="12295" width="10.85546875" bestFit="1" customWidth="1"/>
    <col min="12543" max="12543" width="20.7109375" customWidth="1"/>
    <col min="12544" max="12544" width="24.140625" customWidth="1"/>
    <col min="12545" max="12545" width="16.28515625" customWidth="1"/>
    <col min="12546" max="12546" width="19.5703125" customWidth="1"/>
    <col min="12547" max="12547" width="12.7109375" customWidth="1"/>
    <col min="12548" max="12548" width="4.7109375" customWidth="1"/>
    <col min="12549" max="12550" width="14.28515625" customWidth="1"/>
    <col min="12551" max="12551" width="10.85546875" bestFit="1" customWidth="1"/>
    <col min="12799" max="12799" width="20.7109375" customWidth="1"/>
    <col min="12800" max="12800" width="24.140625" customWidth="1"/>
    <col min="12801" max="12801" width="16.28515625" customWidth="1"/>
    <col min="12802" max="12802" width="19.5703125" customWidth="1"/>
    <col min="12803" max="12803" width="12.7109375" customWidth="1"/>
    <col min="12804" max="12804" width="4.7109375" customWidth="1"/>
    <col min="12805" max="12806" width="14.28515625" customWidth="1"/>
    <col min="12807" max="12807" width="10.85546875" bestFit="1" customWidth="1"/>
    <col min="13055" max="13055" width="20.7109375" customWidth="1"/>
    <col min="13056" max="13056" width="24.140625" customWidth="1"/>
    <col min="13057" max="13057" width="16.28515625" customWidth="1"/>
    <col min="13058" max="13058" width="19.5703125" customWidth="1"/>
    <col min="13059" max="13059" width="12.7109375" customWidth="1"/>
    <col min="13060" max="13060" width="4.7109375" customWidth="1"/>
    <col min="13061" max="13062" width="14.28515625" customWidth="1"/>
    <col min="13063" max="13063" width="10.85546875" bestFit="1" customWidth="1"/>
    <col min="13311" max="13311" width="20.7109375" customWidth="1"/>
    <col min="13312" max="13312" width="24.140625" customWidth="1"/>
    <col min="13313" max="13313" width="16.28515625" customWidth="1"/>
    <col min="13314" max="13314" width="19.5703125" customWidth="1"/>
    <col min="13315" max="13315" width="12.7109375" customWidth="1"/>
    <col min="13316" max="13316" width="4.7109375" customWidth="1"/>
    <col min="13317" max="13318" width="14.28515625" customWidth="1"/>
    <col min="13319" max="13319" width="10.85546875" bestFit="1" customWidth="1"/>
    <col min="13567" max="13567" width="20.7109375" customWidth="1"/>
    <col min="13568" max="13568" width="24.140625" customWidth="1"/>
    <col min="13569" max="13569" width="16.28515625" customWidth="1"/>
    <col min="13570" max="13570" width="19.5703125" customWidth="1"/>
    <col min="13571" max="13571" width="12.7109375" customWidth="1"/>
    <col min="13572" max="13572" width="4.7109375" customWidth="1"/>
    <col min="13573" max="13574" width="14.28515625" customWidth="1"/>
    <col min="13575" max="13575" width="10.85546875" bestFit="1" customWidth="1"/>
    <col min="13823" max="13823" width="20.7109375" customWidth="1"/>
    <col min="13824" max="13824" width="24.140625" customWidth="1"/>
    <col min="13825" max="13825" width="16.28515625" customWidth="1"/>
    <col min="13826" max="13826" width="19.5703125" customWidth="1"/>
    <col min="13827" max="13827" width="12.7109375" customWidth="1"/>
    <col min="13828" max="13828" width="4.7109375" customWidth="1"/>
    <col min="13829" max="13830" width="14.28515625" customWidth="1"/>
    <col min="13831" max="13831" width="10.85546875" bestFit="1" customWidth="1"/>
    <col min="14079" max="14079" width="20.7109375" customWidth="1"/>
    <col min="14080" max="14080" width="24.140625" customWidth="1"/>
    <col min="14081" max="14081" width="16.28515625" customWidth="1"/>
    <col min="14082" max="14082" width="19.5703125" customWidth="1"/>
    <col min="14083" max="14083" width="12.7109375" customWidth="1"/>
    <col min="14084" max="14084" width="4.7109375" customWidth="1"/>
    <col min="14085" max="14086" width="14.28515625" customWidth="1"/>
    <col min="14087" max="14087" width="10.85546875" bestFit="1" customWidth="1"/>
    <col min="14335" max="14335" width="20.7109375" customWidth="1"/>
    <col min="14336" max="14336" width="24.140625" customWidth="1"/>
    <col min="14337" max="14337" width="16.28515625" customWidth="1"/>
    <col min="14338" max="14338" width="19.5703125" customWidth="1"/>
    <col min="14339" max="14339" width="12.7109375" customWidth="1"/>
    <col min="14340" max="14340" width="4.7109375" customWidth="1"/>
    <col min="14341" max="14342" width="14.28515625" customWidth="1"/>
    <col min="14343" max="14343" width="10.85546875" bestFit="1" customWidth="1"/>
    <col min="14591" max="14591" width="20.7109375" customWidth="1"/>
    <col min="14592" max="14592" width="24.140625" customWidth="1"/>
    <col min="14593" max="14593" width="16.28515625" customWidth="1"/>
    <col min="14594" max="14594" width="19.5703125" customWidth="1"/>
    <col min="14595" max="14595" width="12.7109375" customWidth="1"/>
    <col min="14596" max="14596" width="4.7109375" customWidth="1"/>
    <col min="14597" max="14598" width="14.28515625" customWidth="1"/>
    <col min="14599" max="14599" width="10.85546875" bestFit="1" customWidth="1"/>
    <col min="14847" max="14847" width="20.7109375" customWidth="1"/>
    <col min="14848" max="14848" width="24.140625" customWidth="1"/>
    <col min="14849" max="14849" width="16.28515625" customWidth="1"/>
    <col min="14850" max="14850" width="19.5703125" customWidth="1"/>
    <col min="14851" max="14851" width="12.7109375" customWidth="1"/>
    <col min="14852" max="14852" width="4.7109375" customWidth="1"/>
    <col min="14853" max="14854" width="14.28515625" customWidth="1"/>
    <col min="14855" max="14855" width="10.85546875" bestFit="1" customWidth="1"/>
    <col min="15103" max="15103" width="20.7109375" customWidth="1"/>
    <col min="15104" max="15104" width="24.140625" customWidth="1"/>
    <col min="15105" max="15105" width="16.28515625" customWidth="1"/>
    <col min="15106" max="15106" width="19.5703125" customWidth="1"/>
    <col min="15107" max="15107" width="12.7109375" customWidth="1"/>
    <col min="15108" max="15108" width="4.7109375" customWidth="1"/>
    <col min="15109" max="15110" width="14.28515625" customWidth="1"/>
    <col min="15111" max="15111" width="10.85546875" bestFit="1" customWidth="1"/>
    <col min="15359" max="15359" width="20.7109375" customWidth="1"/>
    <col min="15360" max="15360" width="24.140625" customWidth="1"/>
    <col min="15361" max="15361" width="16.28515625" customWidth="1"/>
    <col min="15362" max="15362" width="19.5703125" customWidth="1"/>
    <col min="15363" max="15363" width="12.7109375" customWidth="1"/>
    <col min="15364" max="15364" width="4.7109375" customWidth="1"/>
    <col min="15365" max="15366" width="14.28515625" customWidth="1"/>
    <col min="15367" max="15367" width="10.85546875" bestFit="1" customWidth="1"/>
    <col min="15615" max="15615" width="20.7109375" customWidth="1"/>
    <col min="15616" max="15616" width="24.140625" customWidth="1"/>
    <col min="15617" max="15617" width="16.28515625" customWidth="1"/>
    <col min="15618" max="15618" width="19.5703125" customWidth="1"/>
    <col min="15619" max="15619" width="12.7109375" customWidth="1"/>
    <col min="15620" max="15620" width="4.7109375" customWidth="1"/>
    <col min="15621" max="15622" width="14.28515625" customWidth="1"/>
    <col min="15623" max="15623" width="10.85546875" bestFit="1" customWidth="1"/>
    <col min="15871" max="15871" width="20.7109375" customWidth="1"/>
    <col min="15872" max="15872" width="24.140625" customWidth="1"/>
    <col min="15873" max="15873" width="16.28515625" customWidth="1"/>
    <col min="15874" max="15874" width="19.5703125" customWidth="1"/>
    <col min="15875" max="15875" width="12.7109375" customWidth="1"/>
    <col min="15876" max="15876" width="4.7109375" customWidth="1"/>
    <col min="15877" max="15878" width="14.28515625" customWidth="1"/>
    <col min="15879" max="15879" width="10.85546875" bestFit="1" customWidth="1"/>
    <col min="16127" max="16127" width="20.7109375" customWidth="1"/>
    <col min="16128" max="16128" width="24.140625" customWidth="1"/>
    <col min="16129" max="16129" width="16.28515625" customWidth="1"/>
    <col min="16130" max="16130" width="19.5703125" customWidth="1"/>
    <col min="16131" max="16131" width="12.7109375" customWidth="1"/>
    <col min="16132" max="16132" width="4.7109375" customWidth="1"/>
    <col min="16133" max="16134" width="14.28515625" customWidth="1"/>
    <col min="16135" max="16135" width="10.85546875" bestFit="1" customWidth="1"/>
  </cols>
  <sheetData>
    <row r="1" spans="1:6" ht="15.75" x14ac:dyDescent="0.2">
      <c r="C1" s="22"/>
      <c r="D1" s="47" t="s">
        <v>52</v>
      </c>
      <c r="E1" s="47"/>
      <c r="F1" s="3"/>
    </row>
    <row r="2" spans="1:6" ht="16.5" customHeight="1" x14ac:dyDescent="0.2">
      <c r="A2" s="57" t="s">
        <v>0</v>
      </c>
      <c r="B2" s="57"/>
      <c r="C2" s="22"/>
      <c r="D2" s="48" t="s">
        <v>53</v>
      </c>
      <c r="E2" s="48"/>
      <c r="F2" s="48"/>
    </row>
    <row r="3" spans="1:6" ht="16.5" customHeight="1" x14ac:dyDescent="0.2">
      <c r="A3" s="57" t="s">
        <v>1</v>
      </c>
      <c r="B3" s="57"/>
      <c r="C3" s="22"/>
      <c r="D3" s="59" t="s">
        <v>54</v>
      </c>
      <c r="E3" s="59"/>
      <c r="F3" s="59"/>
    </row>
    <row r="4" spans="1:6" ht="16.5" customHeight="1" x14ac:dyDescent="0.2">
      <c r="A4" s="57" t="s">
        <v>2</v>
      </c>
      <c r="B4" s="57"/>
    </row>
    <row r="5" spans="1:6" ht="16.5" customHeight="1" x14ac:dyDescent="0.2">
      <c r="A5" s="19"/>
      <c r="B5" s="3"/>
    </row>
    <row r="6" spans="1:6" x14ac:dyDescent="0.2">
      <c r="A6" s="20" t="s">
        <v>55</v>
      </c>
    </row>
    <row r="7" spans="1:6" ht="30" customHeight="1" x14ac:dyDescent="0.2">
      <c r="A7" s="56" t="s">
        <v>3</v>
      </c>
      <c r="B7" s="56" t="s">
        <v>47</v>
      </c>
      <c r="C7" s="56"/>
      <c r="D7" s="56"/>
    </row>
    <row r="8" spans="1:6" ht="23.85" customHeight="1" x14ac:dyDescent="0.2">
      <c r="A8" s="56"/>
      <c r="B8" s="58" t="s">
        <v>48</v>
      </c>
      <c r="C8" s="58"/>
      <c r="D8" s="58"/>
    </row>
    <row r="9" spans="1:6" ht="27" customHeight="1" x14ac:dyDescent="0.2">
      <c r="A9" s="56"/>
      <c r="B9" s="4" t="s">
        <v>4</v>
      </c>
      <c r="D9" s="5" t="s">
        <v>57</v>
      </c>
      <c r="E9" s="5" t="s">
        <v>56</v>
      </c>
    </row>
    <row r="10" spans="1:6" x14ac:dyDescent="0.2">
      <c r="A10" s="8" t="s">
        <v>5</v>
      </c>
      <c r="B10" s="6"/>
      <c r="C10" s="31">
        <f>SUM(C11:C14)</f>
        <v>3.5599999999999996</v>
      </c>
      <c r="D10" s="23">
        <f>SUM(D11:D14)</f>
        <v>228607.53599999996</v>
      </c>
      <c r="E10" s="23">
        <f>SUM(E11:E14)</f>
        <v>167560.65600000002</v>
      </c>
    </row>
    <row r="11" spans="1:6" ht="29.25" customHeight="1" x14ac:dyDescent="0.2">
      <c r="A11" s="16" t="s">
        <v>6</v>
      </c>
      <c r="B11" s="7" t="s">
        <v>7</v>
      </c>
      <c r="C11" s="32">
        <v>1.63</v>
      </c>
      <c r="D11" s="24">
        <f>$C$11*12*D38</f>
        <v>104671.428</v>
      </c>
      <c r="E11" s="24">
        <f>$C$11*12*E38</f>
        <v>76720.187999999995</v>
      </c>
    </row>
    <row r="12" spans="1:6" x14ac:dyDescent="0.2">
      <c r="A12" s="16" t="s">
        <v>8</v>
      </c>
      <c r="B12" s="7" t="s">
        <v>9</v>
      </c>
      <c r="C12" s="32">
        <v>1.91</v>
      </c>
      <c r="D12" s="24">
        <f>$C$12*12*D38</f>
        <v>122651.79599999999</v>
      </c>
      <c r="E12" s="24">
        <f>$C$12*12*E38</f>
        <v>89899.115999999995</v>
      </c>
    </row>
    <row r="13" spans="1:6" x14ac:dyDescent="0.2">
      <c r="A13" s="16" t="s">
        <v>40</v>
      </c>
      <c r="B13" s="7" t="s">
        <v>9</v>
      </c>
      <c r="C13" s="32">
        <v>0.01</v>
      </c>
      <c r="D13" s="24">
        <f>$C$13*12*D38</f>
        <v>642.15599999999995</v>
      </c>
      <c r="E13" s="24">
        <f>$C$13*12*E38</f>
        <v>470.67599999999999</v>
      </c>
    </row>
    <row r="14" spans="1:6" x14ac:dyDescent="0.2">
      <c r="A14" s="16" t="s">
        <v>41</v>
      </c>
      <c r="B14" s="7" t="s">
        <v>9</v>
      </c>
      <c r="C14" s="32">
        <v>0.01</v>
      </c>
      <c r="D14" s="24">
        <f>$C$14*12*D38</f>
        <v>642.15599999999995</v>
      </c>
      <c r="E14" s="24">
        <f>$C$14*12*E38</f>
        <v>470.67599999999999</v>
      </c>
    </row>
    <row r="15" spans="1:6" ht="36.75" customHeight="1" x14ac:dyDescent="0.2">
      <c r="A15" s="8" t="s">
        <v>10</v>
      </c>
      <c r="B15" s="9"/>
      <c r="C15" s="33">
        <f>SUM(C16:C23)</f>
        <v>4.83</v>
      </c>
      <c r="D15" s="23">
        <f>SUM(D16:D23)</f>
        <v>310161.34800000006</v>
      </c>
      <c r="E15" s="23">
        <f>SUM(E16:E23)</f>
        <v>227336.50800000003</v>
      </c>
    </row>
    <row r="16" spans="1:6" x14ac:dyDescent="0.2">
      <c r="A16" s="16" t="s">
        <v>11</v>
      </c>
      <c r="B16" s="7" t="s">
        <v>13</v>
      </c>
      <c r="C16" s="32">
        <v>0.15</v>
      </c>
      <c r="D16" s="24">
        <f>$C$16*12*D38</f>
        <v>9632.34</v>
      </c>
      <c r="E16" s="24">
        <f>$C$16*12*E38</f>
        <v>7060.1399999999994</v>
      </c>
    </row>
    <row r="17" spans="1:151" x14ac:dyDescent="0.2">
      <c r="A17" s="16" t="s">
        <v>12</v>
      </c>
      <c r="B17" s="7" t="s">
        <v>13</v>
      </c>
      <c r="C17" s="32">
        <f>0.14+0.37</f>
        <v>0.51</v>
      </c>
      <c r="D17" s="24">
        <f>$C$17*12*D38</f>
        <v>32749.956000000002</v>
      </c>
      <c r="E17" s="24">
        <f>$C$17*12*E38</f>
        <v>24004.476000000002</v>
      </c>
    </row>
    <row r="18" spans="1:151" x14ac:dyDescent="0.2">
      <c r="A18" s="16" t="s">
        <v>45</v>
      </c>
      <c r="B18" s="7" t="s">
        <v>14</v>
      </c>
      <c r="C18" s="32">
        <v>0.37</v>
      </c>
      <c r="D18" s="24">
        <f>$C$18*12*D38</f>
        <v>23759.771999999997</v>
      </c>
      <c r="E18" s="24">
        <f>$C$18*12*E38</f>
        <v>17415.011999999999</v>
      </c>
    </row>
    <row r="19" spans="1:151" x14ac:dyDescent="0.2">
      <c r="A19" s="16" t="s">
        <v>42</v>
      </c>
      <c r="B19" s="7" t="s">
        <v>15</v>
      </c>
      <c r="C19" s="32">
        <v>0.19</v>
      </c>
      <c r="D19" s="24">
        <f>$C$19*12*D38</f>
        <v>12200.964000000002</v>
      </c>
      <c r="E19" s="24">
        <f>$C$19*12*E38</f>
        <v>8942.844000000001</v>
      </c>
    </row>
    <row r="20" spans="1:151" ht="33.75" customHeight="1" x14ac:dyDescent="0.2">
      <c r="A20" s="16" t="s">
        <v>16</v>
      </c>
      <c r="B20" s="7" t="s">
        <v>13</v>
      </c>
      <c r="C20" s="32">
        <v>0.38</v>
      </c>
      <c r="D20" s="24">
        <f>$C$20*12*D38</f>
        <v>24401.928000000004</v>
      </c>
      <c r="E20" s="24">
        <f>$C$20*12*E38</f>
        <v>17885.688000000002</v>
      </c>
    </row>
    <row r="21" spans="1:151" x14ac:dyDescent="0.2">
      <c r="A21" s="16" t="s">
        <v>44</v>
      </c>
      <c r="B21" s="7" t="s">
        <v>15</v>
      </c>
      <c r="C21" s="32">
        <v>0.11</v>
      </c>
      <c r="D21" s="24">
        <f>$C$21*12*D38</f>
        <v>7063.7160000000003</v>
      </c>
      <c r="E21" s="24">
        <f>$C$21*12*E38</f>
        <v>5177.4360000000006</v>
      </c>
    </row>
    <row r="22" spans="1:151" ht="36.75" customHeight="1" x14ac:dyDescent="0.2">
      <c r="A22" s="16" t="s">
        <v>43</v>
      </c>
      <c r="B22" s="10" t="s">
        <v>17</v>
      </c>
      <c r="C22" s="32">
        <v>0.67</v>
      </c>
      <c r="D22" s="24">
        <f>$C$22*12*D38</f>
        <v>43024.452000000005</v>
      </c>
      <c r="E22" s="24">
        <f>$C$22*12*E38</f>
        <v>31535.292000000005</v>
      </c>
    </row>
    <row r="23" spans="1:151" s="11" customFormat="1" x14ac:dyDescent="0.2">
      <c r="A23" s="16" t="s">
        <v>46</v>
      </c>
      <c r="B23" s="7" t="s">
        <v>14</v>
      </c>
      <c r="C23" s="32">
        <v>2.4500000000000002</v>
      </c>
      <c r="D23" s="24">
        <f>$C$23*12*D38</f>
        <v>157328.22000000003</v>
      </c>
      <c r="E23" s="24">
        <f>$C$23*12*E38</f>
        <v>115315.62000000001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</row>
    <row r="24" spans="1:151" ht="26.25" customHeight="1" x14ac:dyDescent="0.2">
      <c r="A24" s="8" t="s">
        <v>18</v>
      </c>
      <c r="B24" s="9"/>
      <c r="C24" s="43">
        <f>SUM(C25:C28)</f>
        <v>4.17</v>
      </c>
      <c r="D24" s="25">
        <f>D25+D26+D27+D28</f>
        <v>267779.05200000003</v>
      </c>
      <c r="E24" s="25">
        <f>E25+E26+E27+E28</f>
        <v>196271.89200000005</v>
      </c>
    </row>
    <row r="25" spans="1:151" ht="22.5" customHeight="1" x14ac:dyDescent="0.2">
      <c r="A25" s="16" t="s">
        <v>19</v>
      </c>
      <c r="B25" s="12" t="s">
        <v>20</v>
      </c>
      <c r="C25" s="34">
        <v>0.21</v>
      </c>
      <c r="D25" s="24">
        <f>$C$25*12*D38</f>
        <v>13485.276</v>
      </c>
      <c r="E25" s="24">
        <f>$C$25*12*E38</f>
        <v>9884.1959999999999</v>
      </c>
    </row>
    <row r="26" spans="1:151" ht="45.75" customHeight="1" x14ac:dyDescent="0.2">
      <c r="A26" s="16" t="s">
        <v>21</v>
      </c>
      <c r="B26" s="7" t="s">
        <v>22</v>
      </c>
      <c r="C26" s="34">
        <f>0.56</f>
        <v>0.56000000000000005</v>
      </c>
      <c r="D26" s="24">
        <f>$C$26*12*D38</f>
        <v>35960.736000000004</v>
      </c>
      <c r="E26" s="24">
        <f>$C$26*12*E38</f>
        <v>26357.856000000003</v>
      </c>
    </row>
    <row r="27" spans="1:151" ht="53.25" customHeight="1" x14ac:dyDescent="0.2">
      <c r="A27" s="17" t="s">
        <v>23</v>
      </c>
      <c r="B27" s="10" t="s">
        <v>24</v>
      </c>
      <c r="C27" s="34">
        <v>0.03</v>
      </c>
      <c r="D27" s="24">
        <f>$C$27*12*D38</f>
        <v>1926.4680000000001</v>
      </c>
      <c r="E27" s="24">
        <f>$C$27*12*E38</f>
        <v>1412.028</v>
      </c>
    </row>
    <row r="28" spans="1:151" ht="78" customHeight="1" x14ac:dyDescent="0.2">
      <c r="A28" s="16" t="s">
        <v>50</v>
      </c>
      <c r="B28" s="7" t="s">
        <v>25</v>
      </c>
      <c r="C28" s="34">
        <f>1.22+0.29+0.11+0.32+0.07+1.16+0.2</f>
        <v>3.37</v>
      </c>
      <c r="D28" s="34">
        <f>$C$28*D38*12</f>
        <v>216406.57200000001</v>
      </c>
      <c r="E28" s="34">
        <f>$C$28*E38*12</f>
        <v>158617.81200000003</v>
      </c>
    </row>
    <row r="29" spans="1:151" x14ac:dyDescent="0.2">
      <c r="A29" s="8" t="s">
        <v>26</v>
      </c>
      <c r="B29" s="9"/>
      <c r="C29" s="31">
        <f>SUM(C30:C31)</f>
        <v>3.23</v>
      </c>
      <c r="D29" s="25">
        <f>D30+D31</f>
        <v>207416.38800000001</v>
      </c>
      <c r="E29" s="25">
        <f>E30+E31</f>
        <v>152028.348</v>
      </c>
    </row>
    <row r="30" spans="1:151" ht="94.5" customHeight="1" x14ac:dyDescent="0.2">
      <c r="A30" s="16" t="s">
        <v>49</v>
      </c>
      <c r="B30" s="10" t="s">
        <v>27</v>
      </c>
      <c r="C30" s="34">
        <f>0.33+0.36+0.28+0.43+0.07</f>
        <v>1.47</v>
      </c>
      <c r="D30" s="24">
        <f>$C$30*12*D38</f>
        <v>94396.932000000001</v>
      </c>
      <c r="E30" s="24">
        <f>$C$30*12*E38</f>
        <v>69189.372000000003</v>
      </c>
    </row>
    <row r="31" spans="1:151" ht="55.5" customHeight="1" x14ac:dyDescent="0.2">
      <c r="A31" s="16" t="s">
        <v>28</v>
      </c>
      <c r="B31" s="49" t="s">
        <v>29</v>
      </c>
      <c r="C31" s="34">
        <v>1.76</v>
      </c>
      <c r="D31" s="24">
        <f>$C$31*12*D38</f>
        <v>113019.45600000001</v>
      </c>
      <c r="E31" s="24">
        <f>$C$31*12*E38</f>
        <v>82838.97600000001</v>
      </c>
    </row>
    <row r="32" spans="1:151" ht="63" customHeight="1" x14ac:dyDescent="0.2">
      <c r="A32" s="16" t="s">
        <v>30</v>
      </c>
      <c r="B32" s="10" t="s">
        <v>31</v>
      </c>
      <c r="C32" s="35">
        <v>1.55</v>
      </c>
      <c r="D32" s="25">
        <f>$C$32*12*D38</f>
        <v>99534.180000000008</v>
      </c>
      <c r="E32" s="25">
        <f>$C$32*12*E38</f>
        <v>72954.780000000013</v>
      </c>
    </row>
    <row r="33" spans="1:151" x14ac:dyDescent="0.2">
      <c r="A33" s="16" t="s">
        <v>32</v>
      </c>
      <c r="B33" s="7" t="s">
        <v>33</v>
      </c>
      <c r="C33" s="35">
        <v>0.66</v>
      </c>
      <c r="D33" s="25">
        <f>$C$33*12*D38</f>
        <v>42382.296000000002</v>
      </c>
      <c r="E33" s="25">
        <f>$C$33*12*E38</f>
        <v>31064.616000000002</v>
      </c>
      <c r="F33" s="50"/>
      <c r="G33" s="50"/>
      <c r="H33" s="50"/>
      <c r="I33" s="50"/>
      <c r="J33" s="50"/>
    </row>
    <row r="34" spans="1:151" ht="12.75" customHeight="1" x14ac:dyDescent="0.2">
      <c r="A34" s="17" t="s">
        <v>39</v>
      </c>
      <c r="B34" s="13" t="s">
        <v>34</v>
      </c>
      <c r="C34" s="35">
        <v>0.62</v>
      </c>
      <c r="D34" s="25">
        <f>$C$34*12*D38</f>
        <v>39813.671999999999</v>
      </c>
      <c r="E34" s="25">
        <f>$C$34*12*E38</f>
        <v>29181.912</v>
      </c>
      <c r="F34" s="50"/>
      <c r="G34" s="50"/>
      <c r="H34" s="50"/>
      <c r="I34" s="50"/>
      <c r="J34" s="50"/>
    </row>
    <row r="35" spans="1:151" s="11" customFormat="1" x14ac:dyDescent="0.2">
      <c r="A35" s="21" t="s">
        <v>35</v>
      </c>
      <c r="B35" s="13" t="s">
        <v>36</v>
      </c>
      <c r="C35" s="35">
        <v>0.65</v>
      </c>
      <c r="D35" s="25">
        <v>0</v>
      </c>
      <c r="E35" s="25">
        <v>0</v>
      </c>
      <c r="F35" s="50"/>
      <c r="G35" s="50"/>
      <c r="H35" s="50"/>
      <c r="I35" s="50"/>
      <c r="J35" s="50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</row>
    <row r="36" spans="1:151" s="42" customFormat="1" x14ac:dyDescent="0.2">
      <c r="A36" s="39" t="s">
        <v>37</v>
      </c>
      <c r="B36" s="40" t="s">
        <v>36</v>
      </c>
      <c r="C36" s="41">
        <v>2.46</v>
      </c>
      <c r="D36" s="25">
        <f>$C$36*12*D38</f>
        <v>157970.37599999999</v>
      </c>
      <c r="E36" s="25">
        <f>$C$36*12*E38</f>
        <v>115786.296</v>
      </c>
      <c r="F36" s="51"/>
      <c r="G36" s="51"/>
      <c r="H36" s="51"/>
      <c r="I36" s="52"/>
      <c r="J36" s="5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</row>
    <row r="37" spans="1:151" s="11" customFormat="1" x14ac:dyDescent="0.2">
      <c r="A37" s="26" t="s">
        <v>51</v>
      </c>
      <c r="B37" s="27"/>
      <c r="C37" s="36"/>
      <c r="D37" s="28">
        <f>D36+D35+D34+D33+D32+D29+D24+D15+D10</f>
        <v>1353664.8480000002</v>
      </c>
      <c r="E37" s="28">
        <f t="shared" ref="E37" si="0">E36+E35+E34+E33+E32+E29+E24+E15+E10</f>
        <v>992185.00800000015</v>
      </c>
      <c r="F37" s="53">
        <f>E37+D37</f>
        <v>2345849.8560000006</v>
      </c>
      <c r="G37" s="53">
        <f>F37/12</f>
        <v>195487.48800000004</v>
      </c>
      <c r="H37" s="53">
        <f>G37*5/100</f>
        <v>9774.3744000000024</v>
      </c>
      <c r="I37" s="50"/>
      <c r="J37" s="5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</row>
    <row r="38" spans="1:151" x14ac:dyDescent="0.2">
      <c r="A38" s="8"/>
      <c r="B38" s="14"/>
      <c r="C38" s="37"/>
      <c r="D38" s="23">
        <v>5351.3</v>
      </c>
      <c r="E38" s="23">
        <v>3922.3</v>
      </c>
      <c r="F38" s="53">
        <f>E38+D38</f>
        <v>9273.6</v>
      </c>
      <c r="G38" s="54"/>
      <c r="H38" s="54">
        <f>F38*70*80/100</f>
        <v>519321.59999999998</v>
      </c>
      <c r="I38" s="55"/>
      <c r="J38" s="5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151" ht="25.5" customHeight="1" x14ac:dyDescent="0.2">
      <c r="A39" s="29" t="s">
        <v>38</v>
      </c>
      <c r="B39" s="30"/>
      <c r="C39" s="38"/>
      <c r="D39" s="28">
        <f>D37/12/D38</f>
        <v>21.080000000000005</v>
      </c>
      <c r="E39" s="28">
        <f t="shared" ref="E39" si="1">E37/12/E38</f>
        <v>21.080000000000002</v>
      </c>
      <c r="F39" s="54"/>
      <c r="G39" s="54"/>
      <c r="H39" s="54"/>
      <c r="I39" s="55"/>
      <c r="J39" s="5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151" ht="12" customHeight="1" x14ac:dyDescent="0.2">
      <c r="C40" s="15"/>
      <c r="D40" s="15"/>
      <c r="E40" s="15"/>
      <c r="F40" s="54"/>
      <c r="G40" s="54"/>
      <c r="H40" s="54"/>
      <c r="I40" s="55"/>
      <c r="J40" s="5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151" ht="17.25" hidden="1" customHeight="1" x14ac:dyDescent="0.2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151" ht="18.75" x14ac:dyDescent="0.2">
      <c r="A42" s="44"/>
      <c r="B42" s="2"/>
      <c r="C42" s="44"/>
      <c r="D42" s="44"/>
    </row>
    <row r="43" spans="1:151" ht="18.75" x14ac:dyDescent="0.3">
      <c r="A43" s="44"/>
      <c r="B43" s="2"/>
      <c r="C43" s="45"/>
      <c r="D43"/>
    </row>
    <row r="44" spans="1:151" ht="18.75" x14ac:dyDescent="0.2">
      <c r="A44" s="44"/>
      <c r="B44" s="2"/>
    </row>
    <row r="45" spans="1:151" ht="18.75" x14ac:dyDescent="0.2">
      <c r="A45" s="44"/>
      <c r="B45" s="2"/>
      <c r="D45" s="46"/>
      <c r="E45" s="46"/>
    </row>
    <row r="46" spans="1:151" ht="18.75" x14ac:dyDescent="0.3">
      <c r="A46" s="44"/>
      <c r="B46" s="2"/>
      <c r="C46"/>
      <c r="D46" s="45"/>
      <c r="E46" s="45"/>
    </row>
    <row r="65" spans="1:1" s="1" customFormat="1" x14ac:dyDescent="0.2">
      <c r="A65" s="18"/>
    </row>
    <row r="67" spans="1:1" s="1" customFormat="1" x14ac:dyDescent="0.2">
      <c r="A67" s="18"/>
    </row>
  </sheetData>
  <mergeCells count="7">
    <mergeCell ref="A7:A9"/>
    <mergeCell ref="A4:B4"/>
    <mergeCell ref="A2:B2"/>
    <mergeCell ref="A3:B3"/>
    <mergeCell ref="B7:D7"/>
    <mergeCell ref="B8:D8"/>
    <mergeCell ref="D3:F3"/>
  </mergeCells>
  <pageMargins left="0.62992125984251968" right="0.11811023622047245" top="0.43307086614173229" bottom="0" header="0.51181102362204722" footer="0.51181102362204722"/>
  <pageSetup paperSize="9" scale="5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2-5 эт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2017-03-22T05:52:20Z</cp:lastPrinted>
  <dcterms:created xsi:type="dcterms:W3CDTF">2016-09-21T11:09:12Z</dcterms:created>
  <dcterms:modified xsi:type="dcterms:W3CDTF">2017-12-26T11:11:38Z</dcterms:modified>
</cp:coreProperties>
</file>